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<sst xmlns="http://schemas.openxmlformats.org/spreadsheetml/2006/main" count="138" uniqueCount="104">
  <si>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</si>
  <si>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</si>
  <si>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</si>
  <si>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</si>
  <si>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</si>
  <si>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</si>
  <si>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</si>
  <si>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</si>
  <si>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</si>
  <si>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</si>
  <si>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</si>
  <si>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</si>
  <si>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</si>
  <si>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</si>
  <si>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</si>
  <si>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</si>
  <si>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</si>
  <si>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</si>
  <si>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</si>
  <si>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</si>
  <si>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</si>
  <si>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</si>
  <si>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</si>
  <si>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</si>
  <si>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</si>
  <si>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</si>
  <si>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</si>
  <si>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</si>
  <si>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</si>
  <si>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</si>
  <si>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</si>
  <si>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</si>
  <si>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</si>
  <si>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</si>
  <si>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</si>
  <si>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</si>
  <si>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</si>
  <si>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</si>
  <si>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contribution to respective Associations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</si>
  <si>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</si>
  <si>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</si>
  <si>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</si>
  <si>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</si>
  <si>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</si>
  <si>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</si>
  <si>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</si>
  <si>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</si>
  <si>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</si>
  <si>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</si>
  <si>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</si>
  <si>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</si>
  <si>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</si>
  <si>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</si>
  <si>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</si>
  <si>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</si>
  <si>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</si>
  <si>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</si>
  <si>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MR. ANUJ KUMAR</t>
  </si>
  <si>
    <t>PRINCIPAL</t>
  </si>
  <si>
    <t>0</t>
  </si>
  <si>
    <t>MRS PURNIMA VERMA</t>
  </si>
  <si>
    <t>PGT-CS</t>
  </si>
  <si>
    <t>Mr Vishnu Sagar Sharma</t>
  </si>
  <si>
    <t>PGT-Maths</t>
  </si>
  <si>
    <t>Mr Kuldeep Kumar</t>
  </si>
  <si>
    <t>PGT-Chem</t>
  </si>
  <si>
    <t>Mrs Pushap Lata</t>
  </si>
  <si>
    <t>PGT (Bio)</t>
  </si>
  <si>
    <t>MR SHANKAR LAL MALI</t>
  </si>
  <si>
    <t>PGT HINDI</t>
  </si>
  <si>
    <t>MR. KALYAN SINGH</t>
  </si>
  <si>
    <t>PGT ENGLISH</t>
  </si>
  <si>
    <t>MRS RAJWANT KAUR</t>
  </si>
  <si>
    <t>TGT-SST</t>
  </si>
  <si>
    <t>MR ASHWANI DHIMAN</t>
  </si>
  <si>
    <t>TGT-ENG</t>
  </si>
  <si>
    <t>MR PURKHA RAM</t>
  </si>
  <si>
    <t>TGT-HINDI</t>
  </si>
  <si>
    <t xml:space="preserve"> Mr. Sunil Guleria</t>
  </si>
  <si>
    <t>TGT (Maths)</t>
  </si>
  <si>
    <t>MR VIVEK KAUSHIK</t>
  </si>
  <si>
    <t>TGT-WET</t>
  </si>
  <si>
    <t>MR ASHOK KUMAR</t>
  </si>
  <si>
    <t>TGT-P&amp;HE</t>
  </si>
  <si>
    <t>MR ADESH KUMAR</t>
  </si>
  <si>
    <t>TGT-LIB</t>
  </si>
  <si>
    <t>MR SULTAN S  MEENA</t>
  </si>
  <si>
    <t>TGT-ART</t>
  </si>
  <si>
    <t>MR AMIT GULIA</t>
  </si>
  <si>
    <t>PRT</t>
  </si>
  <si>
    <t>MR SONU</t>
  </si>
  <si>
    <t>MS LATA TIWARI</t>
  </si>
  <si>
    <t>MRS RITU RANI</t>
  </si>
  <si>
    <t>MR TARUN KUMAR</t>
  </si>
  <si>
    <t>MR SURAJ KUMAR</t>
  </si>
  <si>
    <t>PRT MUSIC</t>
  </si>
  <si>
    <t>MRS INDERJIT KAUR</t>
  </si>
  <si>
    <t>SSA</t>
  </si>
  <si>
    <t>MR. KARTIK</t>
  </si>
  <si>
    <t>JSA</t>
  </si>
  <si>
    <t>MR KHAJAN SINGH</t>
  </si>
  <si>
    <t>SUB STAFF</t>
  </si>
  <si>
    <t>MR HARJEET SINGH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</si>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</sst>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top" wrapText="1"/>
    </xf>
    <xf numFmtId="1" fontId="35" fillId="0" borderId="10" xfId="0" applyNumberFormat="1" applyFont="1" applyBorder="1" applyAlignment="1">
      <alignment horizontal="left" vertical="top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2.8515625" style="0" customWidth="1"/>
    <col min="2" max="2" width="5.8515625" style="0" customWidth="1"/>
    <col min="3" max="3" width="15.8515625" style="0" customWidth="1"/>
    <col min="5" max="5" width="3.7109375" style="0" customWidth="1"/>
    <col min="6" max="6" width="3.421875" style="0" customWidth="1"/>
    <col min="7" max="8" width="3.7109375" style="0" customWidth="1"/>
    <col min="9" max="9" width="8.57421875" style="0" customWidth="1"/>
    <col min="10" max="10" width="4.00390625" style="0" customWidth="1"/>
    <col min="11" max="11" width="7.8515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8.00390625" style="0" customWidth="1"/>
    <col min="16" max="16" width="3.28125" style="0" customWidth="1"/>
    <col min="17" max="17" width="3.8515625" style="0" customWidth="1"/>
    <col min="18" max="18" width="2.7109375" style="0" customWidth="1"/>
    <col min="19" max="19" width="4.57421875" style="0" customWidth="1"/>
    <col min="20" max="20" width="2.57421875" style="0" customWidth="1"/>
    <col min="21" max="21" width="3.421875" style="0" customWidth="1"/>
    <col min="22" max="23" width="4.28125" style="0" customWidth="1"/>
    <col min="24" max="24" width="3.7109375" style="0" customWidth="1"/>
    <col min="25" max="25" width="3.421875" style="0" customWidth="1"/>
    <col min="26" max="26" width="2.57421875" style="0" customWidth="1"/>
    <col min="27" max="27" width="3.28125" style="0" customWidth="1"/>
    <col min="28" max="28" width="3.57421875" style="0" customWidth="1"/>
    <col min="29" max="29" width="7.28125" style="0" customWidth="1"/>
    <col min="30" max="30" width="6.00390625" style="0" customWidth="1"/>
    <col min="31" max="31" width="4.00390625" style="0" customWidth="1"/>
    <col min="32" max="32" width="4.140625" style="0" customWidth="1"/>
    <col min="33" max="33" width="3.8515625" style="0" customWidth="1"/>
    <col min="34" max="34" width="6.421875" style="0" customWidth="1"/>
    <col min="35" max="35" width="8.140625" style="0" customWidth="1"/>
    <col min="36" max="36" width="3.421875" style="0" customWidth="1"/>
    <col min="37" max="37" width="3.00390625" style="0" customWidth="1"/>
    <col min="38" max="38" width="3.57421875" style="0" customWidth="1"/>
    <col min="39" max="39" width="4.140625" style="0" customWidth="1"/>
    <col min="40" max="40" width="3.421875" style="0" customWidth="1"/>
    <col min="41" max="42" width="2.7109375" style="0" customWidth="1"/>
    <col min="43" max="43" width="6.140625" style="0" customWidth="1"/>
    <col min="44" max="44" width="3.7109375" style="0" customWidth="1"/>
    <col min="45" max="45" width="3.57421875" style="0" customWidth="1"/>
    <col min="46" max="46" width="3.28125" style="0" customWidth="1"/>
    <col min="47" max="47" width="4.140625" style="0" customWidth="1"/>
    <col min="48" max="48" width="3.8515625" style="0" customWidth="1"/>
    <col min="49" max="49" width="4.00390625" style="0" customWidth="1"/>
    <col min="50" max="50" width="3.140625" style="0" customWidth="1"/>
    <col min="51" max="51" width="3.7109375" style="0" customWidth="1"/>
    <col min="52" max="52" width="4.57421875" style="0" customWidth="1"/>
    <col min="53" max="53" width="4.00390625" style="0" customWidth="1"/>
    <col min="54" max="54" width="4.7109375" style="0" customWidth="1"/>
    <col min="55" max="55" width="5.421875" style="0" customWidth="1"/>
    <col min="56" max="56" width="4.7109375" style="0" customWidth="1"/>
    <col min="57" max="57" width="4.57421875" style="0" customWidth="1"/>
    <col min="58" max="58" width="3.57421875" style="0" customWidth="1"/>
    <col min="59" max="59" width="3.8515625" style="0" customWidth="1"/>
    <col min="60" max="60" width="9.28125" style="0" bestFit="1" customWidth="1"/>
    <col min="61" max="61" width="7.421875" style="0" customWidth="1"/>
    <col min="62" max="62" width="3.7109375" style="0" customWidth="1"/>
    <col min="63" max="63" width="3.8515625" style="0" customWidth="1"/>
  </cols>
  <sheetData>
    <row r="1" spans="1:63" ht="4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14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36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36</v>
      </c>
      <c r="AX1" s="1" t="s">
        <v>46</v>
      </c>
      <c r="AY1" s="1" t="s">
        <v>36</v>
      </c>
      <c r="AZ1" s="1" t="s">
        <v>47</v>
      </c>
      <c r="BA1" s="1" t="s">
        <v>25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/>
    </row>
    <row r="2" spans="1:63" ht="15">
      <c r="A2" s="1">
        <v>1</v>
      </c>
      <c r="B2" s="1">
        <v>60241</v>
      </c>
      <c r="C2" s="1" t="s">
        <v>57</v>
      </c>
      <c r="D2" s="1" t="s">
        <v>58</v>
      </c>
      <c r="E2" s="1">
        <v>12</v>
      </c>
      <c r="F2" s="1">
        <v>1</v>
      </c>
      <c r="G2" s="1">
        <v>1</v>
      </c>
      <c r="H2" s="1">
        <v>31</v>
      </c>
      <c r="I2" s="1">
        <v>88700</v>
      </c>
      <c r="J2" s="1">
        <v>0</v>
      </c>
      <c r="K2" s="1">
        <f>I2*0.28</f>
        <v>24836.000000000004</v>
      </c>
      <c r="L2" s="1">
        <v>3600</v>
      </c>
      <c r="M2" s="1">
        <f>L2*0.28</f>
        <v>1008.0000000000001</v>
      </c>
      <c r="N2" s="1">
        <v>0</v>
      </c>
      <c r="O2" s="1">
        <f>ROUND((I2+K2)*0.1,0)</f>
        <v>11354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f>SUM(I2:AB2)</f>
        <v>129498</v>
      </c>
      <c r="AD2" s="1">
        <v>12000</v>
      </c>
      <c r="AE2" s="1">
        <v>0</v>
      </c>
      <c r="AF2" s="1">
        <v>0</v>
      </c>
      <c r="AG2" s="1">
        <v>0</v>
      </c>
      <c r="AH2" s="1">
        <v>11354</v>
      </c>
      <c r="AI2" s="1">
        <v>11354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 t="s">
        <v>59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120</v>
      </c>
      <c r="BA2" s="1">
        <v>0</v>
      </c>
      <c r="BB2" s="1">
        <v>0</v>
      </c>
      <c r="BC2" s="1">
        <v>750</v>
      </c>
      <c r="BD2" s="1">
        <v>0</v>
      </c>
      <c r="BE2" s="1">
        <v>0</v>
      </c>
      <c r="BF2" s="1">
        <v>0</v>
      </c>
      <c r="BG2" s="1">
        <v>0</v>
      </c>
      <c r="BH2" s="1">
        <f>SUM(AD2:BG2)</f>
        <v>35578</v>
      </c>
      <c r="BI2" s="1">
        <f>AC2-BH2</f>
        <v>93920</v>
      </c>
      <c r="BJ2" s="1"/>
      <c r="BK2" s="1">
        <v>1</v>
      </c>
    </row>
    <row r="3" spans="1:63" ht="15.75" customHeight="1">
      <c r="A3" s="1">
        <v>2</v>
      </c>
      <c r="B3" s="1">
        <v>51025</v>
      </c>
      <c r="C3" s="1" t="s">
        <v>60</v>
      </c>
      <c r="D3" s="1" t="s">
        <v>61</v>
      </c>
      <c r="E3" s="1">
        <v>10</v>
      </c>
      <c r="F3" s="1">
        <v>1</v>
      </c>
      <c r="G3" s="1">
        <v>1</v>
      </c>
      <c r="H3" s="1">
        <v>23</v>
      </c>
      <c r="I3" s="1">
        <v>54310</v>
      </c>
      <c r="J3" s="1">
        <v>0</v>
      </c>
      <c r="K3" s="2">
        <v>15207</v>
      </c>
      <c r="L3" s="1">
        <v>3600</v>
      </c>
      <c r="M3" s="1">
        <f aca="true" t="shared" si="0" ref="M3:M26">L3*0.28</f>
        <v>1008.0000000000001</v>
      </c>
      <c r="N3" s="1">
        <v>0</v>
      </c>
      <c r="O3" s="1">
        <f>ROUND((I3+K3)*0.1,0)</f>
        <v>6952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2">
        <f>SUM(I3:AB3)</f>
        <v>81077</v>
      </c>
      <c r="AD3" s="1">
        <v>11000</v>
      </c>
      <c r="AE3" s="1">
        <v>0</v>
      </c>
      <c r="AF3" s="1">
        <v>0</v>
      </c>
      <c r="AG3" s="1">
        <v>0</v>
      </c>
      <c r="AH3" s="1">
        <v>6952</v>
      </c>
      <c r="AI3" s="1">
        <v>6952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 t="s">
        <v>59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60</v>
      </c>
      <c r="BA3" s="1">
        <v>0</v>
      </c>
      <c r="BB3" s="1">
        <v>0</v>
      </c>
      <c r="BC3" s="1">
        <v>560</v>
      </c>
      <c r="BD3" s="1">
        <v>0</v>
      </c>
      <c r="BE3" s="1">
        <v>0</v>
      </c>
      <c r="BF3" s="1">
        <v>0</v>
      </c>
      <c r="BG3" s="1">
        <v>0</v>
      </c>
      <c r="BH3" s="1">
        <f>SUM(AD3:BG3)</f>
        <v>25524</v>
      </c>
      <c r="BI3" s="2">
        <f>AC3-BH3</f>
        <v>55553</v>
      </c>
      <c r="BJ3" s="1"/>
      <c r="BK3" s="1">
        <v>2</v>
      </c>
    </row>
    <row r="4" spans="1:63" ht="14.25" customHeight="1">
      <c r="A4" s="1">
        <v>3</v>
      </c>
      <c r="B4" s="1">
        <v>2569</v>
      </c>
      <c r="C4" s="1" t="s">
        <v>62</v>
      </c>
      <c r="D4" s="1" t="s">
        <v>63</v>
      </c>
      <c r="E4" s="1">
        <v>8</v>
      </c>
      <c r="F4" s="1">
        <v>1</v>
      </c>
      <c r="G4" s="1">
        <v>1</v>
      </c>
      <c r="H4" s="1">
        <v>31</v>
      </c>
      <c r="I4" s="1">
        <v>78800</v>
      </c>
      <c r="J4" s="1">
        <v>0</v>
      </c>
      <c r="K4" s="1">
        <f aca="true" t="shared" si="1" ref="K4:K26">I4*0.28</f>
        <v>22064.000000000004</v>
      </c>
      <c r="L4" s="1">
        <v>1800</v>
      </c>
      <c r="M4" s="1">
        <f t="shared" si="0"/>
        <v>504.00000000000006</v>
      </c>
      <c r="N4" s="1">
        <f>ROUND((0.09*I4),0)</f>
        <v>7092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2" ref="AC4:AC26">SUM(I4:AB4)</f>
        <v>110260</v>
      </c>
      <c r="AD4" s="1">
        <v>12000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20000</v>
      </c>
      <c r="AR4" s="1">
        <v>0</v>
      </c>
      <c r="AS4" s="1" t="s">
        <v>59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f aca="true" t="shared" si="3" ref="BH4:BH26">SUM(AD4:BG4)</f>
        <v>32060</v>
      </c>
      <c r="BI4" s="1">
        <f aca="true" t="shared" si="4" ref="BI4:BI26">AC4-BH4</f>
        <v>78200</v>
      </c>
      <c r="BJ4" s="1"/>
      <c r="BK4" s="1">
        <v>3</v>
      </c>
    </row>
    <row r="5" spans="1:63" ht="15">
      <c r="A5" s="1">
        <v>4</v>
      </c>
      <c r="B5" s="1">
        <v>54207</v>
      </c>
      <c r="C5" s="1" t="s">
        <v>64</v>
      </c>
      <c r="D5" s="1" t="s">
        <v>65</v>
      </c>
      <c r="E5" s="1">
        <v>8</v>
      </c>
      <c r="F5" s="1">
        <v>1</v>
      </c>
      <c r="G5" s="1">
        <v>1</v>
      </c>
      <c r="H5" s="1">
        <v>31</v>
      </c>
      <c r="I5" s="1">
        <v>68000</v>
      </c>
      <c r="J5" s="1">
        <v>0</v>
      </c>
      <c r="K5" s="1">
        <f t="shared" si="1"/>
        <v>19040</v>
      </c>
      <c r="L5" s="1">
        <v>1800</v>
      </c>
      <c r="M5" s="1">
        <f t="shared" si="0"/>
        <v>504.00000000000006</v>
      </c>
      <c r="N5" s="1">
        <f aca="true" t="shared" si="5" ref="N5:N13">ROUND((0.09*I5),0)</f>
        <v>6120</v>
      </c>
      <c r="O5" s="1">
        <v>8704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2"/>
        <v>104168</v>
      </c>
      <c r="AD5" s="1">
        <v>8000</v>
      </c>
      <c r="AE5" s="1">
        <v>0</v>
      </c>
      <c r="AF5" s="1">
        <v>0</v>
      </c>
      <c r="AG5" s="1">
        <v>0</v>
      </c>
      <c r="AH5" s="1">
        <v>8704</v>
      </c>
      <c r="AI5" s="1">
        <v>8704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 t="s">
        <v>59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60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f t="shared" si="3"/>
        <v>25468</v>
      </c>
      <c r="BI5" s="1">
        <f t="shared" si="4"/>
        <v>78700</v>
      </c>
      <c r="BJ5" s="1"/>
      <c r="BK5" s="1">
        <v>4</v>
      </c>
    </row>
    <row r="6" spans="1:63" ht="15">
      <c r="A6" s="1">
        <v>5</v>
      </c>
      <c r="B6" s="1">
        <v>51451</v>
      </c>
      <c r="C6" s="1" t="s">
        <v>66</v>
      </c>
      <c r="D6" s="1" t="s">
        <v>67</v>
      </c>
      <c r="E6" s="1">
        <v>8</v>
      </c>
      <c r="F6" s="1">
        <v>1</v>
      </c>
      <c r="G6" s="1">
        <v>1</v>
      </c>
      <c r="H6" s="1">
        <v>31</v>
      </c>
      <c r="I6" s="1">
        <v>72100</v>
      </c>
      <c r="J6" s="1">
        <v>0</v>
      </c>
      <c r="K6" s="1">
        <f t="shared" si="1"/>
        <v>20188.000000000004</v>
      </c>
      <c r="L6" s="1">
        <v>1800</v>
      </c>
      <c r="M6" s="1">
        <f t="shared" si="0"/>
        <v>504.00000000000006</v>
      </c>
      <c r="N6" s="1">
        <f t="shared" si="5"/>
        <v>6489</v>
      </c>
      <c r="O6" s="1">
        <v>9229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2"/>
        <v>110310</v>
      </c>
      <c r="AD6" s="1">
        <v>14000</v>
      </c>
      <c r="AE6" s="1">
        <v>0</v>
      </c>
      <c r="AF6" s="1">
        <v>0</v>
      </c>
      <c r="AG6" s="1">
        <v>0</v>
      </c>
      <c r="AH6" s="1">
        <v>9229</v>
      </c>
      <c r="AI6" s="1">
        <v>9229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 t="s">
        <v>59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60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f t="shared" si="3"/>
        <v>32518</v>
      </c>
      <c r="BI6" s="1">
        <f t="shared" si="4"/>
        <v>77792</v>
      </c>
      <c r="BJ6" s="1"/>
      <c r="BK6" s="1">
        <v>5</v>
      </c>
    </row>
    <row r="7" spans="1:63" ht="16.5" customHeight="1">
      <c r="A7" s="1">
        <v>6</v>
      </c>
      <c r="B7" s="1">
        <v>51317</v>
      </c>
      <c r="C7" s="1" t="s">
        <v>68</v>
      </c>
      <c r="D7" s="1" t="s">
        <v>69</v>
      </c>
      <c r="E7" s="1">
        <v>8</v>
      </c>
      <c r="F7" s="1">
        <v>1</v>
      </c>
      <c r="G7" s="1">
        <v>1</v>
      </c>
      <c r="H7" s="1">
        <v>31</v>
      </c>
      <c r="I7" s="1">
        <v>72100</v>
      </c>
      <c r="J7" s="1">
        <v>0</v>
      </c>
      <c r="K7" s="1">
        <f t="shared" si="1"/>
        <v>20188.000000000004</v>
      </c>
      <c r="L7" s="1">
        <v>1800</v>
      </c>
      <c r="M7" s="1">
        <f t="shared" si="0"/>
        <v>504.00000000000006</v>
      </c>
      <c r="N7" s="1">
        <f t="shared" si="5"/>
        <v>6489</v>
      </c>
      <c r="O7" s="1">
        <v>9229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2"/>
        <v>110310</v>
      </c>
      <c r="AD7" s="1">
        <v>8000</v>
      </c>
      <c r="AE7" s="1">
        <v>0</v>
      </c>
      <c r="AF7" s="1">
        <v>0</v>
      </c>
      <c r="AG7" s="1">
        <v>0</v>
      </c>
      <c r="AH7" s="1">
        <v>9229</v>
      </c>
      <c r="AI7" s="1">
        <v>9229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 t="s">
        <v>59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60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f t="shared" si="3"/>
        <v>26518</v>
      </c>
      <c r="BI7" s="1">
        <f t="shared" si="4"/>
        <v>83792</v>
      </c>
      <c r="BJ7" s="1"/>
      <c r="BK7" s="1">
        <v>6</v>
      </c>
    </row>
    <row r="8" spans="1:63" ht="15.75" customHeight="1">
      <c r="A8" s="1">
        <v>7</v>
      </c>
      <c r="B8" s="1">
        <v>54719</v>
      </c>
      <c r="C8" s="1" t="s">
        <v>70</v>
      </c>
      <c r="D8" s="1" t="s">
        <v>71</v>
      </c>
      <c r="E8" s="1">
        <v>8</v>
      </c>
      <c r="F8" s="1">
        <v>1</v>
      </c>
      <c r="G8" s="1">
        <v>1</v>
      </c>
      <c r="H8" s="1">
        <v>31</v>
      </c>
      <c r="I8" s="1">
        <v>66000</v>
      </c>
      <c r="J8" s="1">
        <v>0</v>
      </c>
      <c r="K8" s="1">
        <f t="shared" si="1"/>
        <v>18480</v>
      </c>
      <c r="L8" s="1">
        <v>1800</v>
      </c>
      <c r="M8" s="1">
        <f t="shared" si="0"/>
        <v>504.00000000000006</v>
      </c>
      <c r="N8" s="1">
        <v>0</v>
      </c>
      <c r="O8" s="1">
        <v>8448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2"/>
        <v>95232</v>
      </c>
      <c r="AD8" s="1">
        <v>8000</v>
      </c>
      <c r="AE8" s="1">
        <v>0</v>
      </c>
      <c r="AF8" s="1">
        <v>0</v>
      </c>
      <c r="AG8" s="1">
        <v>0</v>
      </c>
      <c r="AH8" s="1">
        <v>8448</v>
      </c>
      <c r="AI8" s="1">
        <v>8448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 t="s">
        <v>59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60</v>
      </c>
      <c r="BA8" s="1">
        <v>0</v>
      </c>
      <c r="BB8" s="1">
        <v>0</v>
      </c>
      <c r="BC8" s="1">
        <v>560</v>
      </c>
      <c r="BD8" s="1">
        <v>0</v>
      </c>
      <c r="BE8" s="1">
        <v>0</v>
      </c>
      <c r="BF8" s="1">
        <v>0</v>
      </c>
      <c r="BG8" s="1">
        <v>0</v>
      </c>
      <c r="BH8" s="1">
        <f t="shared" si="3"/>
        <v>25516</v>
      </c>
      <c r="BI8" s="1">
        <f t="shared" si="4"/>
        <v>69716</v>
      </c>
      <c r="BJ8" s="1"/>
      <c r="BK8" s="1">
        <v>7</v>
      </c>
    </row>
    <row r="9" spans="1:63" ht="16.5" customHeight="1">
      <c r="A9" s="1">
        <v>8</v>
      </c>
      <c r="B9" s="1">
        <v>35097</v>
      </c>
      <c r="C9" s="1" t="s">
        <v>72</v>
      </c>
      <c r="D9" s="1" t="s">
        <v>73</v>
      </c>
      <c r="E9" s="1">
        <v>8</v>
      </c>
      <c r="F9" s="1">
        <v>1</v>
      </c>
      <c r="G9" s="1">
        <v>1</v>
      </c>
      <c r="H9" s="1">
        <v>31</v>
      </c>
      <c r="I9" s="1">
        <v>74300</v>
      </c>
      <c r="J9" s="1">
        <v>0</v>
      </c>
      <c r="K9" s="1">
        <f t="shared" si="1"/>
        <v>20804.000000000004</v>
      </c>
      <c r="L9" s="1">
        <v>1800</v>
      </c>
      <c r="M9" s="1">
        <f t="shared" si="0"/>
        <v>504.00000000000006</v>
      </c>
      <c r="N9" s="1">
        <f t="shared" si="5"/>
        <v>6687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2"/>
        <v>104095</v>
      </c>
      <c r="AD9" s="1">
        <v>10000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25000</v>
      </c>
      <c r="AR9" s="1">
        <v>0</v>
      </c>
      <c r="AS9" s="1" t="s">
        <v>59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60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f t="shared" si="3"/>
        <v>35060</v>
      </c>
      <c r="BI9" s="1">
        <f t="shared" si="4"/>
        <v>69035</v>
      </c>
      <c r="BJ9" s="1"/>
      <c r="BK9" s="1">
        <v>8</v>
      </c>
    </row>
    <row r="10" spans="1:63" ht="14.25" customHeight="1">
      <c r="A10" s="1">
        <v>99</v>
      </c>
      <c r="B10" s="1">
        <v>56490</v>
      </c>
      <c r="C10" s="1" t="s">
        <v>74</v>
      </c>
      <c r="D10" s="1" t="s">
        <v>75</v>
      </c>
      <c r="E10" s="1">
        <v>7</v>
      </c>
      <c r="F10" s="1">
        <v>1</v>
      </c>
      <c r="G10" s="1">
        <v>1</v>
      </c>
      <c r="H10" s="1">
        <v>31</v>
      </c>
      <c r="I10" s="1">
        <v>64100</v>
      </c>
      <c r="J10" s="1">
        <v>0</v>
      </c>
      <c r="K10" s="1">
        <f t="shared" si="1"/>
        <v>17948</v>
      </c>
      <c r="L10" s="1">
        <v>1800</v>
      </c>
      <c r="M10" s="1">
        <f t="shared" si="0"/>
        <v>504.00000000000006</v>
      </c>
      <c r="N10" s="1">
        <f t="shared" si="5"/>
        <v>5769</v>
      </c>
      <c r="O10" s="1">
        <v>8205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2"/>
        <v>98326</v>
      </c>
      <c r="AD10" s="1">
        <v>6000</v>
      </c>
      <c r="AE10" s="1">
        <v>0</v>
      </c>
      <c r="AF10" s="1">
        <v>0</v>
      </c>
      <c r="AG10" s="1">
        <v>0</v>
      </c>
      <c r="AH10" s="1">
        <v>8205</v>
      </c>
      <c r="AI10" s="1">
        <v>8205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 t="s">
        <v>59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60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f t="shared" si="3"/>
        <v>22470</v>
      </c>
      <c r="BI10" s="1">
        <f t="shared" si="4"/>
        <v>75856</v>
      </c>
      <c r="BJ10" s="1"/>
      <c r="BK10" s="1">
        <v>9</v>
      </c>
    </row>
    <row r="11" spans="1:63" ht="15">
      <c r="A11" s="1">
        <v>10</v>
      </c>
      <c r="B11" s="1">
        <v>54099</v>
      </c>
      <c r="C11" s="1" t="s">
        <v>76</v>
      </c>
      <c r="D11" s="1" t="s">
        <v>77</v>
      </c>
      <c r="E11" s="1">
        <v>7</v>
      </c>
      <c r="F11" s="1">
        <v>1</v>
      </c>
      <c r="G11" s="1">
        <v>1</v>
      </c>
      <c r="H11" s="1">
        <v>31</v>
      </c>
      <c r="I11" s="1">
        <v>55200</v>
      </c>
      <c r="J11" s="1">
        <v>0</v>
      </c>
      <c r="K11" s="1">
        <f t="shared" si="1"/>
        <v>15456.000000000002</v>
      </c>
      <c r="L11" s="1">
        <v>1800</v>
      </c>
      <c r="M11" s="1">
        <f t="shared" si="0"/>
        <v>504.00000000000006</v>
      </c>
      <c r="N11" s="1">
        <v>0</v>
      </c>
      <c r="O11" s="1">
        <v>7066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2"/>
        <v>80026</v>
      </c>
      <c r="AD11" s="1">
        <v>8300</v>
      </c>
      <c r="AE11" s="1">
        <v>0</v>
      </c>
      <c r="AF11" s="1">
        <v>0</v>
      </c>
      <c r="AG11" s="1">
        <v>0</v>
      </c>
      <c r="AH11" s="1">
        <v>7066</v>
      </c>
      <c r="AI11" s="1">
        <v>7066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 t="s">
        <v>59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60</v>
      </c>
      <c r="BA11" s="1">
        <v>0</v>
      </c>
      <c r="BB11" s="1">
        <v>0</v>
      </c>
      <c r="BC11" s="1">
        <v>370</v>
      </c>
      <c r="BD11" s="1">
        <v>0</v>
      </c>
      <c r="BE11" s="1">
        <v>0</v>
      </c>
      <c r="BF11" s="1">
        <v>0</v>
      </c>
      <c r="BG11" s="1">
        <v>0</v>
      </c>
      <c r="BH11" s="1">
        <f t="shared" si="3"/>
        <v>22862</v>
      </c>
      <c r="BI11" s="1">
        <f t="shared" si="4"/>
        <v>57164</v>
      </c>
      <c r="BJ11" s="1"/>
      <c r="BK11" s="1">
        <v>10</v>
      </c>
    </row>
    <row r="12" spans="1:63" ht="15.75" customHeight="1">
      <c r="A12" s="1">
        <v>11</v>
      </c>
      <c r="B12" s="1">
        <v>49759</v>
      </c>
      <c r="C12" s="1" t="s">
        <v>78</v>
      </c>
      <c r="D12" s="1" t="s">
        <v>79</v>
      </c>
      <c r="E12" s="1">
        <v>7</v>
      </c>
      <c r="F12" s="1">
        <v>1</v>
      </c>
      <c r="G12" s="1">
        <v>1</v>
      </c>
      <c r="H12" s="1">
        <v>31</v>
      </c>
      <c r="I12" s="1">
        <v>52000</v>
      </c>
      <c r="J12" s="1">
        <v>0</v>
      </c>
      <c r="K12" s="2">
        <f t="shared" si="1"/>
        <v>14560.000000000002</v>
      </c>
      <c r="L12" s="1">
        <v>1800</v>
      </c>
      <c r="M12" s="1">
        <f t="shared" si="0"/>
        <v>504.00000000000006</v>
      </c>
      <c r="N12" s="1">
        <f t="shared" si="5"/>
        <v>4680</v>
      </c>
      <c r="O12" s="1">
        <v>6656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2"/>
        <v>80200</v>
      </c>
      <c r="AD12" s="1">
        <v>5000</v>
      </c>
      <c r="AE12" s="1">
        <v>0</v>
      </c>
      <c r="AF12" s="1">
        <v>0</v>
      </c>
      <c r="AG12" s="1">
        <v>0</v>
      </c>
      <c r="AH12" s="1">
        <v>6656</v>
      </c>
      <c r="AI12" s="1">
        <v>6656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 t="s">
        <v>59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60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f t="shared" si="3"/>
        <v>18372</v>
      </c>
      <c r="BI12" s="1">
        <f t="shared" si="4"/>
        <v>61828</v>
      </c>
      <c r="BJ12" s="1"/>
      <c r="BK12" s="1">
        <v>11</v>
      </c>
    </row>
    <row r="13" spans="1:63" ht="15">
      <c r="A13" s="1">
        <v>12</v>
      </c>
      <c r="B13" s="1">
        <v>48704</v>
      </c>
      <c r="C13" s="1" t="s">
        <v>80</v>
      </c>
      <c r="D13" s="1" t="s">
        <v>81</v>
      </c>
      <c r="E13" s="1">
        <v>7</v>
      </c>
      <c r="F13" s="1">
        <v>1</v>
      </c>
      <c r="G13" s="1">
        <v>1</v>
      </c>
      <c r="H13" s="1">
        <v>28</v>
      </c>
      <c r="I13" s="1">
        <v>52929</v>
      </c>
      <c r="J13" s="1">
        <v>0</v>
      </c>
      <c r="K13" s="2">
        <f t="shared" si="1"/>
        <v>14820.12</v>
      </c>
      <c r="L13" s="1">
        <v>1800</v>
      </c>
      <c r="M13" s="1">
        <f t="shared" si="0"/>
        <v>504.00000000000006</v>
      </c>
      <c r="N13" s="1">
        <v>5274</v>
      </c>
      <c r="O13" s="1">
        <v>6775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2">
        <f t="shared" si="2"/>
        <v>82102.12</v>
      </c>
      <c r="AD13" s="1">
        <v>8000</v>
      </c>
      <c r="AE13" s="1">
        <v>0</v>
      </c>
      <c r="AF13" s="1">
        <v>0</v>
      </c>
      <c r="AG13" s="1">
        <v>0</v>
      </c>
      <c r="AH13" s="1">
        <v>6775</v>
      </c>
      <c r="AI13" s="1">
        <v>6775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 t="s">
        <v>59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f t="shared" si="3"/>
        <v>21610</v>
      </c>
      <c r="BI13" s="2">
        <f t="shared" si="4"/>
        <v>60492.119999999995</v>
      </c>
      <c r="BJ13" s="1"/>
      <c r="BK13" s="1">
        <v>12</v>
      </c>
    </row>
    <row r="14" spans="1:63" ht="15">
      <c r="A14" s="1">
        <v>13</v>
      </c>
      <c r="B14" s="1">
        <v>57167</v>
      </c>
      <c r="C14" s="1" t="s">
        <v>82</v>
      </c>
      <c r="D14" s="1" t="s">
        <v>83</v>
      </c>
      <c r="E14" s="1">
        <v>7</v>
      </c>
      <c r="F14" s="1">
        <v>1</v>
      </c>
      <c r="G14" s="1">
        <v>1</v>
      </c>
      <c r="H14" s="1">
        <v>31</v>
      </c>
      <c r="I14" s="1">
        <v>55200</v>
      </c>
      <c r="J14" s="1">
        <v>0</v>
      </c>
      <c r="K14" s="1">
        <f t="shared" si="1"/>
        <v>15456.000000000002</v>
      </c>
      <c r="L14" s="1">
        <v>1800</v>
      </c>
      <c r="M14" s="1">
        <f t="shared" si="0"/>
        <v>504.00000000000006</v>
      </c>
      <c r="N14" s="1">
        <v>0</v>
      </c>
      <c r="O14" s="1">
        <v>7066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2"/>
        <v>80026</v>
      </c>
      <c r="AD14" s="1">
        <v>8000</v>
      </c>
      <c r="AE14" s="1">
        <v>0</v>
      </c>
      <c r="AF14" s="1">
        <v>0</v>
      </c>
      <c r="AG14" s="1">
        <v>0</v>
      </c>
      <c r="AH14" s="1">
        <v>7066</v>
      </c>
      <c r="AI14" s="1">
        <v>7066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 t="s">
        <v>59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60</v>
      </c>
      <c r="BA14" s="1">
        <v>0</v>
      </c>
      <c r="BB14" s="1">
        <v>0</v>
      </c>
      <c r="BC14" s="1">
        <v>370</v>
      </c>
      <c r="BD14" s="1">
        <v>0</v>
      </c>
      <c r="BE14" s="1">
        <v>0</v>
      </c>
      <c r="BF14" s="1">
        <v>0</v>
      </c>
      <c r="BG14" s="1">
        <v>0</v>
      </c>
      <c r="BH14" s="1">
        <f t="shared" si="3"/>
        <v>22562</v>
      </c>
      <c r="BI14" s="1">
        <f t="shared" si="4"/>
        <v>57464</v>
      </c>
      <c r="BJ14" s="1"/>
      <c r="BK14" s="1">
        <v>13</v>
      </c>
    </row>
    <row r="15" spans="1:63" ht="15">
      <c r="A15" s="1">
        <v>14</v>
      </c>
      <c r="B15" s="1">
        <v>57548</v>
      </c>
      <c r="C15" s="1" t="s">
        <v>84</v>
      </c>
      <c r="D15" s="1" t="s">
        <v>85</v>
      </c>
      <c r="E15" s="1">
        <v>7</v>
      </c>
      <c r="F15" s="1">
        <v>1</v>
      </c>
      <c r="G15" s="1">
        <v>1</v>
      </c>
      <c r="H15" s="1">
        <v>31</v>
      </c>
      <c r="I15" s="1">
        <v>55200</v>
      </c>
      <c r="J15" s="1">
        <v>0</v>
      </c>
      <c r="K15" s="1">
        <f t="shared" si="1"/>
        <v>15456.000000000002</v>
      </c>
      <c r="L15" s="1">
        <v>1800</v>
      </c>
      <c r="M15" s="1">
        <f t="shared" si="0"/>
        <v>504.00000000000006</v>
      </c>
      <c r="N15" s="1">
        <v>0</v>
      </c>
      <c r="O15" s="1">
        <v>7066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2"/>
        <v>80026</v>
      </c>
      <c r="AD15" s="1">
        <v>5000</v>
      </c>
      <c r="AE15" s="1">
        <v>0</v>
      </c>
      <c r="AF15" s="1">
        <v>0</v>
      </c>
      <c r="AG15" s="1">
        <v>0</v>
      </c>
      <c r="AH15" s="1">
        <v>7066</v>
      </c>
      <c r="AI15" s="1">
        <v>7066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 t="s">
        <v>59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60</v>
      </c>
      <c r="BA15" s="1">
        <v>0</v>
      </c>
      <c r="BB15" s="1">
        <v>0</v>
      </c>
      <c r="BC15" s="1">
        <v>560</v>
      </c>
      <c r="BD15" s="1">
        <v>0</v>
      </c>
      <c r="BE15" s="1">
        <v>0</v>
      </c>
      <c r="BF15" s="1">
        <v>0</v>
      </c>
      <c r="BG15" s="1">
        <v>0</v>
      </c>
      <c r="BH15" s="1">
        <f t="shared" si="3"/>
        <v>19752</v>
      </c>
      <c r="BI15" s="1">
        <f t="shared" si="4"/>
        <v>60274</v>
      </c>
      <c r="BJ15" s="1"/>
      <c r="BK15" s="1">
        <v>14</v>
      </c>
    </row>
    <row r="16" spans="1:63" ht="16.5" customHeight="1">
      <c r="A16" s="1">
        <v>15</v>
      </c>
      <c r="B16" s="1">
        <v>73121</v>
      </c>
      <c r="C16" s="1" t="s">
        <v>86</v>
      </c>
      <c r="D16" s="1" t="s">
        <v>87</v>
      </c>
      <c r="E16" s="1">
        <v>7</v>
      </c>
      <c r="F16" s="1">
        <v>1</v>
      </c>
      <c r="G16" s="1">
        <v>1</v>
      </c>
      <c r="H16" s="1">
        <v>31</v>
      </c>
      <c r="I16" s="1">
        <v>50500</v>
      </c>
      <c r="J16" s="1">
        <v>0</v>
      </c>
      <c r="K16" s="1">
        <f t="shared" si="1"/>
        <v>14140.000000000002</v>
      </c>
      <c r="L16" s="1">
        <v>1800</v>
      </c>
      <c r="M16" s="1">
        <f t="shared" si="0"/>
        <v>504.00000000000006</v>
      </c>
      <c r="N16" s="1">
        <f>ROUND((0.09*I16),0)</f>
        <v>4545</v>
      </c>
      <c r="O16" s="1">
        <v>6464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2"/>
        <v>77953</v>
      </c>
      <c r="AD16" s="1">
        <v>6000</v>
      </c>
      <c r="AE16" s="1">
        <v>0</v>
      </c>
      <c r="AF16" s="1">
        <v>0</v>
      </c>
      <c r="AG16" s="1">
        <v>0</v>
      </c>
      <c r="AH16" s="1">
        <v>6464</v>
      </c>
      <c r="AI16" s="1">
        <v>6464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 t="s">
        <v>59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f t="shared" si="3"/>
        <v>18988</v>
      </c>
      <c r="BI16" s="1">
        <f t="shared" si="4"/>
        <v>58965</v>
      </c>
      <c r="BJ16" s="1"/>
      <c r="BK16" s="1">
        <v>15</v>
      </c>
    </row>
    <row r="17" spans="1:63" ht="15">
      <c r="A17" s="1">
        <v>16</v>
      </c>
      <c r="B17" s="1">
        <v>59406</v>
      </c>
      <c r="C17" s="1" t="s">
        <v>88</v>
      </c>
      <c r="D17" s="1" t="s">
        <v>89</v>
      </c>
      <c r="E17" s="1">
        <v>6</v>
      </c>
      <c r="F17" s="1">
        <v>1</v>
      </c>
      <c r="G17" s="1">
        <v>1</v>
      </c>
      <c r="H17" s="1">
        <v>31</v>
      </c>
      <c r="I17" s="1">
        <v>43600</v>
      </c>
      <c r="J17" s="1">
        <v>0</v>
      </c>
      <c r="K17" s="1">
        <f t="shared" si="1"/>
        <v>12208.000000000002</v>
      </c>
      <c r="L17" s="1">
        <v>1800</v>
      </c>
      <c r="M17" s="1">
        <f t="shared" si="0"/>
        <v>504.00000000000006</v>
      </c>
      <c r="N17" s="1">
        <f>ROUND((0.09*I17),0)</f>
        <v>3924</v>
      </c>
      <c r="O17" s="1">
        <v>5581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2"/>
        <v>67617</v>
      </c>
      <c r="AD17" s="1">
        <v>0</v>
      </c>
      <c r="AE17" s="1">
        <v>0</v>
      </c>
      <c r="AF17" s="1">
        <v>0</v>
      </c>
      <c r="AG17" s="1">
        <v>0</v>
      </c>
      <c r="AH17" s="1">
        <v>5581</v>
      </c>
      <c r="AI17" s="1">
        <v>5581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 t="s">
        <v>59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60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f t="shared" si="3"/>
        <v>11222</v>
      </c>
      <c r="BI17" s="1">
        <f t="shared" si="4"/>
        <v>56395</v>
      </c>
      <c r="BJ17" s="1"/>
      <c r="BK17" s="1">
        <v>16</v>
      </c>
    </row>
    <row r="18" spans="1:63" ht="15">
      <c r="A18" s="1">
        <v>17</v>
      </c>
      <c r="B18" s="1">
        <v>58165</v>
      </c>
      <c r="C18" s="1" t="s">
        <v>90</v>
      </c>
      <c r="D18" s="1" t="s">
        <v>89</v>
      </c>
      <c r="E18" s="1">
        <v>6</v>
      </c>
      <c r="F18" s="1">
        <v>1</v>
      </c>
      <c r="G18" s="1">
        <v>1</v>
      </c>
      <c r="H18" s="1">
        <v>31</v>
      </c>
      <c r="I18" s="1">
        <v>42300</v>
      </c>
      <c r="J18" s="1">
        <v>0</v>
      </c>
      <c r="K18" s="1">
        <f t="shared" si="1"/>
        <v>11844.000000000002</v>
      </c>
      <c r="L18" s="1">
        <v>1800</v>
      </c>
      <c r="M18" s="1">
        <f t="shared" si="0"/>
        <v>504.00000000000006</v>
      </c>
      <c r="N18" s="1">
        <v>0</v>
      </c>
      <c r="O18" s="1">
        <v>5414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2"/>
        <v>61862</v>
      </c>
      <c r="AD18" s="1">
        <v>0</v>
      </c>
      <c r="AE18" s="1">
        <v>0</v>
      </c>
      <c r="AF18" s="1">
        <v>0</v>
      </c>
      <c r="AG18" s="1">
        <v>0</v>
      </c>
      <c r="AH18" s="1">
        <v>5414</v>
      </c>
      <c r="AI18" s="1">
        <v>5414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 t="s">
        <v>59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60</v>
      </c>
      <c r="BA18" s="1">
        <v>0</v>
      </c>
      <c r="BB18" s="1">
        <v>0</v>
      </c>
      <c r="BC18" s="1">
        <v>560</v>
      </c>
      <c r="BD18" s="1">
        <v>0</v>
      </c>
      <c r="BE18" s="1">
        <v>0</v>
      </c>
      <c r="BF18" s="1">
        <v>0</v>
      </c>
      <c r="BG18" s="1">
        <v>0</v>
      </c>
      <c r="BH18" s="1">
        <f t="shared" si="3"/>
        <v>11448</v>
      </c>
      <c r="BI18" s="1">
        <f t="shared" si="4"/>
        <v>50414</v>
      </c>
      <c r="BJ18" s="1"/>
      <c r="BK18" s="1">
        <v>17</v>
      </c>
    </row>
    <row r="19" spans="1:63" ht="15">
      <c r="A19" s="1">
        <v>18</v>
      </c>
      <c r="B19" s="1">
        <v>58448</v>
      </c>
      <c r="C19" s="1" t="s">
        <v>91</v>
      </c>
      <c r="D19" s="1" t="s">
        <v>89</v>
      </c>
      <c r="E19" s="1">
        <v>6</v>
      </c>
      <c r="F19" s="1">
        <v>1</v>
      </c>
      <c r="G19" s="1">
        <v>1</v>
      </c>
      <c r="H19" s="1">
        <v>31</v>
      </c>
      <c r="I19" s="1">
        <v>42300</v>
      </c>
      <c r="J19" s="1">
        <v>0</v>
      </c>
      <c r="K19" s="1">
        <f t="shared" si="1"/>
        <v>11844.000000000002</v>
      </c>
      <c r="L19" s="1">
        <v>1800</v>
      </c>
      <c r="M19" s="1">
        <f t="shared" si="0"/>
        <v>504.00000000000006</v>
      </c>
      <c r="N19" s="1">
        <f>ROUND((0.09*I19),0)</f>
        <v>3807</v>
      </c>
      <c r="O19" s="1">
        <v>5414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2"/>
        <v>65669</v>
      </c>
      <c r="AD19" s="1">
        <v>0</v>
      </c>
      <c r="AE19" s="1">
        <v>0</v>
      </c>
      <c r="AF19" s="1">
        <v>0</v>
      </c>
      <c r="AG19" s="1">
        <v>0</v>
      </c>
      <c r="AH19" s="1">
        <v>5414</v>
      </c>
      <c r="AI19" s="1">
        <v>5414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 t="s">
        <v>59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60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f t="shared" si="3"/>
        <v>10888</v>
      </c>
      <c r="BI19" s="1">
        <f t="shared" si="4"/>
        <v>54781</v>
      </c>
      <c r="BJ19" s="1"/>
      <c r="BK19" s="1">
        <v>18</v>
      </c>
    </row>
    <row r="20" spans="1:63" ht="15">
      <c r="A20" s="1">
        <v>19</v>
      </c>
      <c r="B20" s="1">
        <v>58447</v>
      </c>
      <c r="C20" s="1" t="s">
        <v>92</v>
      </c>
      <c r="D20" s="1" t="s">
        <v>89</v>
      </c>
      <c r="E20" s="1">
        <v>6</v>
      </c>
      <c r="F20" s="1">
        <v>1</v>
      </c>
      <c r="G20" s="1">
        <v>1</v>
      </c>
      <c r="H20" s="1">
        <v>31</v>
      </c>
      <c r="I20" s="1">
        <v>42300</v>
      </c>
      <c r="J20" s="1">
        <v>0</v>
      </c>
      <c r="K20" s="1">
        <f t="shared" si="1"/>
        <v>11844.000000000002</v>
      </c>
      <c r="L20" s="1">
        <v>1800</v>
      </c>
      <c r="M20" s="1">
        <f t="shared" si="0"/>
        <v>504.00000000000006</v>
      </c>
      <c r="N20" s="1">
        <v>0</v>
      </c>
      <c r="O20" s="1">
        <v>5414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2"/>
        <v>61862</v>
      </c>
      <c r="AD20" s="1">
        <v>0</v>
      </c>
      <c r="AE20" s="1">
        <v>0</v>
      </c>
      <c r="AF20" s="1">
        <v>0</v>
      </c>
      <c r="AG20" s="1">
        <v>0</v>
      </c>
      <c r="AH20" s="1">
        <v>5414</v>
      </c>
      <c r="AI20" s="1">
        <v>5414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 t="s">
        <v>59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60</v>
      </c>
      <c r="BA20" s="1">
        <v>0</v>
      </c>
      <c r="BB20" s="1">
        <v>0</v>
      </c>
      <c r="BC20" s="1">
        <v>370</v>
      </c>
      <c r="BD20" s="1">
        <v>0</v>
      </c>
      <c r="BE20" s="1">
        <v>0</v>
      </c>
      <c r="BF20" s="1">
        <v>0</v>
      </c>
      <c r="BG20" s="1">
        <v>0</v>
      </c>
      <c r="BH20" s="1">
        <f t="shared" si="3"/>
        <v>11258</v>
      </c>
      <c r="BI20" s="1">
        <f t="shared" si="4"/>
        <v>50604</v>
      </c>
      <c r="BJ20" s="1"/>
      <c r="BK20" s="1">
        <v>19</v>
      </c>
    </row>
    <row r="21" spans="1:63" ht="15">
      <c r="A21" s="1">
        <v>20</v>
      </c>
      <c r="B21" s="1">
        <v>78228</v>
      </c>
      <c r="C21" s="1" t="s">
        <v>93</v>
      </c>
      <c r="D21" s="1" t="s">
        <v>89</v>
      </c>
      <c r="E21" s="1">
        <v>6</v>
      </c>
      <c r="F21" s="1">
        <v>1</v>
      </c>
      <c r="G21" s="1">
        <v>1</v>
      </c>
      <c r="H21" s="1">
        <v>31</v>
      </c>
      <c r="I21" s="1">
        <v>37600</v>
      </c>
      <c r="J21" s="1">
        <v>0</v>
      </c>
      <c r="K21" s="1">
        <f t="shared" si="1"/>
        <v>10528.000000000002</v>
      </c>
      <c r="L21" s="1">
        <v>1800</v>
      </c>
      <c r="M21" s="1">
        <f t="shared" si="0"/>
        <v>504.00000000000006</v>
      </c>
      <c r="N21" s="1">
        <f>ROUND((0.09*I21),0)</f>
        <v>3384</v>
      </c>
      <c r="O21" s="1">
        <v>4813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2"/>
        <v>58629</v>
      </c>
      <c r="AD21" s="1">
        <v>0</v>
      </c>
      <c r="AE21" s="1">
        <v>0</v>
      </c>
      <c r="AF21" s="1">
        <v>0</v>
      </c>
      <c r="AG21" s="1">
        <v>0</v>
      </c>
      <c r="AH21" s="1">
        <v>4813</v>
      </c>
      <c r="AI21" s="1">
        <v>4813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 t="s">
        <v>59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60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f t="shared" si="3"/>
        <v>9686</v>
      </c>
      <c r="BI21" s="1">
        <f t="shared" si="4"/>
        <v>48943</v>
      </c>
      <c r="BJ21" s="1"/>
      <c r="BK21" s="1">
        <v>20</v>
      </c>
    </row>
    <row r="22" spans="1:63" ht="16.5" customHeight="1">
      <c r="A22" s="1">
        <v>21</v>
      </c>
      <c r="B22" s="1">
        <v>53026</v>
      </c>
      <c r="C22" s="1" t="s">
        <v>94</v>
      </c>
      <c r="D22" s="1" t="s">
        <v>95</v>
      </c>
      <c r="E22" s="1">
        <v>6</v>
      </c>
      <c r="F22" s="1">
        <v>1</v>
      </c>
      <c r="G22" s="1">
        <v>1</v>
      </c>
      <c r="H22" s="1">
        <v>31</v>
      </c>
      <c r="I22" s="1">
        <v>50500</v>
      </c>
      <c r="J22" s="1">
        <v>0</v>
      </c>
      <c r="K22" s="1">
        <f t="shared" si="1"/>
        <v>14140.000000000002</v>
      </c>
      <c r="L22" s="1">
        <v>1800</v>
      </c>
      <c r="M22" s="1">
        <f t="shared" si="0"/>
        <v>504.00000000000006</v>
      </c>
      <c r="N22" s="1">
        <f>ROUND((0.09*I22),0)</f>
        <v>4545</v>
      </c>
      <c r="O22" s="1">
        <v>6464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f t="shared" si="2"/>
        <v>77953</v>
      </c>
      <c r="AD22" s="1">
        <v>5000</v>
      </c>
      <c r="AE22" s="1">
        <v>0</v>
      </c>
      <c r="AF22" s="1">
        <v>0</v>
      </c>
      <c r="AG22" s="1">
        <v>0</v>
      </c>
      <c r="AH22" s="1">
        <v>6464</v>
      </c>
      <c r="AI22" s="1">
        <v>6464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 t="s">
        <v>59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60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f t="shared" si="3"/>
        <v>17988</v>
      </c>
      <c r="BI22" s="1">
        <f t="shared" si="4"/>
        <v>59965</v>
      </c>
      <c r="BJ22" s="1"/>
      <c r="BK22" s="1">
        <v>21</v>
      </c>
    </row>
    <row r="23" spans="1:63" ht="17.25" customHeight="1">
      <c r="A23" s="1">
        <v>22</v>
      </c>
      <c r="B23" s="1">
        <v>35083</v>
      </c>
      <c r="C23" s="1" t="s">
        <v>96</v>
      </c>
      <c r="D23" s="1" t="s">
        <v>97</v>
      </c>
      <c r="E23" s="1">
        <v>5</v>
      </c>
      <c r="F23" s="1">
        <v>1</v>
      </c>
      <c r="G23" s="1">
        <v>1</v>
      </c>
      <c r="H23" s="1">
        <v>31</v>
      </c>
      <c r="I23" s="1">
        <v>44100</v>
      </c>
      <c r="J23" s="1">
        <v>0</v>
      </c>
      <c r="K23" s="1">
        <f t="shared" si="1"/>
        <v>12348.000000000002</v>
      </c>
      <c r="L23" s="1">
        <v>1800</v>
      </c>
      <c r="M23" s="1">
        <f t="shared" si="0"/>
        <v>504.00000000000006</v>
      </c>
      <c r="N23" s="1">
        <v>0</v>
      </c>
      <c r="O23" s="1">
        <v>0</v>
      </c>
      <c r="P23" s="1">
        <v>0</v>
      </c>
      <c r="Q23" s="1">
        <v>700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2"/>
        <v>59452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13000</v>
      </c>
      <c r="AR23" s="1">
        <v>0</v>
      </c>
      <c r="AS23" s="1" t="s">
        <v>59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30</v>
      </c>
      <c r="BA23" s="1">
        <v>0</v>
      </c>
      <c r="BB23" s="1">
        <v>0</v>
      </c>
      <c r="BC23" s="1">
        <v>370</v>
      </c>
      <c r="BD23" s="1">
        <v>0</v>
      </c>
      <c r="BE23" s="1">
        <v>0</v>
      </c>
      <c r="BF23" s="1">
        <v>0</v>
      </c>
      <c r="BG23" s="1">
        <v>0</v>
      </c>
      <c r="BH23" s="1">
        <f t="shared" si="3"/>
        <v>13400</v>
      </c>
      <c r="BI23" s="1">
        <f t="shared" si="4"/>
        <v>46052</v>
      </c>
      <c r="BJ23" s="1"/>
      <c r="BK23" s="1">
        <v>22</v>
      </c>
    </row>
    <row r="24" spans="1:63" ht="15">
      <c r="A24" s="1">
        <v>23</v>
      </c>
      <c r="B24" s="1">
        <v>78229</v>
      </c>
      <c r="C24" s="1" t="s">
        <v>98</v>
      </c>
      <c r="D24" s="1" t="s">
        <v>99</v>
      </c>
      <c r="E24" s="1">
        <v>2</v>
      </c>
      <c r="F24" s="1">
        <v>1</v>
      </c>
      <c r="G24" s="1">
        <v>1</v>
      </c>
      <c r="H24" s="1">
        <v>31</v>
      </c>
      <c r="I24" s="1">
        <v>21100</v>
      </c>
      <c r="J24" s="1">
        <v>0</v>
      </c>
      <c r="K24" s="1">
        <f t="shared" si="1"/>
        <v>5908.000000000001</v>
      </c>
      <c r="L24" s="1">
        <v>900</v>
      </c>
      <c r="M24" s="1">
        <f t="shared" si="0"/>
        <v>252.00000000000003</v>
      </c>
      <c r="N24" s="1">
        <f>ROUND((0.09*I24),0)</f>
        <v>1899</v>
      </c>
      <c r="O24" s="1">
        <v>2701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2"/>
        <v>32760</v>
      </c>
      <c r="AD24" s="1">
        <v>0</v>
      </c>
      <c r="AE24" s="1">
        <v>0</v>
      </c>
      <c r="AF24" s="1">
        <v>0</v>
      </c>
      <c r="AG24" s="1">
        <v>0</v>
      </c>
      <c r="AH24" s="1">
        <v>2701</v>
      </c>
      <c r="AI24" s="1">
        <v>2701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 t="s">
        <v>59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30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f t="shared" si="3"/>
        <v>5432</v>
      </c>
      <c r="BI24" s="1">
        <f t="shared" si="4"/>
        <v>27328</v>
      </c>
      <c r="BJ24" s="1"/>
      <c r="BK24" s="1">
        <v>23</v>
      </c>
    </row>
    <row r="25" spans="1:63" ht="15">
      <c r="A25" s="1">
        <v>24</v>
      </c>
      <c r="B25" s="1">
        <v>33562</v>
      </c>
      <c r="C25" s="1" t="s">
        <v>100</v>
      </c>
      <c r="D25" s="1" t="s">
        <v>101</v>
      </c>
      <c r="E25" s="1">
        <v>4</v>
      </c>
      <c r="F25" s="1">
        <v>1</v>
      </c>
      <c r="G25" s="1">
        <v>1</v>
      </c>
      <c r="H25" s="1">
        <v>31</v>
      </c>
      <c r="I25" s="1">
        <v>37500</v>
      </c>
      <c r="J25" s="1">
        <v>0</v>
      </c>
      <c r="K25" s="1">
        <f t="shared" si="1"/>
        <v>10500.000000000002</v>
      </c>
      <c r="L25" s="1">
        <v>1800</v>
      </c>
      <c r="M25" s="1">
        <f t="shared" si="0"/>
        <v>504.00000000000006</v>
      </c>
      <c r="N25" s="1">
        <f>ROUND((0.09*I25),0)</f>
        <v>3375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f t="shared" si="2"/>
        <v>53679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10000</v>
      </c>
      <c r="AR25" s="1">
        <v>0</v>
      </c>
      <c r="AS25" s="1" t="s">
        <v>59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30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f t="shared" si="3"/>
        <v>10030</v>
      </c>
      <c r="BI25" s="1">
        <f t="shared" si="4"/>
        <v>43649</v>
      </c>
      <c r="BJ25" s="1"/>
      <c r="BK25" s="1">
        <v>24</v>
      </c>
    </row>
    <row r="26" spans="1:63" ht="15">
      <c r="A26" s="1">
        <v>25</v>
      </c>
      <c r="B26" s="1">
        <v>7584</v>
      </c>
      <c r="C26" s="1" t="s">
        <v>102</v>
      </c>
      <c r="D26" s="1" t="s">
        <v>101</v>
      </c>
      <c r="E26" s="1">
        <v>3</v>
      </c>
      <c r="F26" s="1">
        <v>1</v>
      </c>
      <c r="G26" s="1">
        <v>1</v>
      </c>
      <c r="H26" s="1">
        <v>31</v>
      </c>
      <c r="I26" s="1">
        <v>32000</v>
      </c>
      <c r="J26" s="1">
        <v>0</v>
      </c>
      <c r="K26" s="1">
        <f t="shared" si="1"/>
        <v>8960</v>
      </c>
      <c r="L26" s="1">
        <v>1800</v>
      </c>
      <c r="M26" s="1">
        <f t="shared" si="0"/>
        <v>504.00000000000006</v>
      </c>
      <c r="N26" s="1">
        <f>ROUND((0.09*I26),0)</f>
        <v>2880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f t="shared" si="2"/>
        <v>46144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6000</v>
      </c>
      <c r="AR26" s="1">
        <v>0</v>
      </c>
      <c r="AS26" s="1" t="s">
        <v>59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30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f t="shared" si="3"/>
        <v>6030</v>
      </c>
      <c r="BI26" s="1">
        <f t="shared" si="4"/>
        <v>40114</v>
      </c>
      <c r="BJ26" s="1"/>
      <c r="BK26" s="1">
        <v>25</v>
      </c>
    </row>
    <row r="27" spans="1:63" ht="15">
      <c r="A27" s="1"/>
      <c r="B27" s="1"/>
      <c r="C27" s="1"/>
      <c r="D27" s="1" t="s">
        <v>103</v>
      </c>
      <c r="E27" s="1"/>
      <c r="F27" s="1"/>
      <c r="G27" s="1"/>
      <c r="H27" s="1"/>
      <c r="I27" s="1">
        <f aca="true" t="shared" si="6" ref="I27:AG27">SUM(I2:I26)</f>
        <v>1352739</v>
      </c>
      <c r="J27" s="1">
        <f t="shared" si="6"/>
        <v>0</v>
      </c>
      <c r="K27" s="2">
        <f t="shared" si="6"/>
        <v>378767.12</v>
      </c>
      <c r="L27" s="1">
        <f t="shared" si="6"/>
        <v>47700</v>
      </c>
      <c r="M27" s="1">
        <f t="shared" si="6"/>
        <v>13356.000000000002</v>
      </c>
      <c r="N27" s="1">
        <f t="shared" si="6"/>
        <v>76959</v>
      </c>
      <c r="O27" s="1">
        <f t="shared" si="6"/>
        <v>139015</v>
      </c>
      <c r="P27" s="1">
        <f t="shared" si="6"/>
        <v>0</v>
      </c>
      <c r="Q27" s="1">
        <f t="shared" si="6"/>
        <v>700</v>
      </c>
      <c r="R27" s="1">
        <f t="shared" si="6"/>
        <v>0</v>
      </c>
      <c r="S27" s="1">
        <f t="shared" si="6"/>
        <v>0</v>
      </c>
      <c r="T27" s="1">
        <f t="shared" si="6"/>
        <v>0</v>
      </c>
      <c r="U27" s="1">
        <f t="shared" si="6"/>
        <v>0</v>
      </c>
      <c r="V27" s="1">
        <f t="shared" si="6"/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2009236.12</v>
      </c>
      <c r="AD27" s="1">
        <f t="shared" si="6"/>
        <v>134300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>O27</f>
        <v>139015</v>
      </c>
      <c r="AI27" s="1">
        <f>O27</f>
        <v>139015</v>
      </c>
      <c r="AJ27" s="1">
        <f aca="true" t="shared" si="7" ref="AJ27:AS27">SUM(AJ2:AJ26)</f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si="7"/>
        <v>0</v>
      </c>
      <c r="AO27" s="1">
        <f t="shared" si="7"/>
        <v>0</v>
      </c>
      <c r="AP27" s="1">
        <f t="shared" si="7"/>
        <v>0</v>
      </c>
      <c r="AQ27" s="1">
        <f t="shared" si="7"/>
        <v>74000</v>
      </c>
      <c r="AR27" s="1">
        <f t="shared" si="7"/>
        <v>0</v>
      </c>
      <c r="AS27" s="1">
        <f t="shared" si="7"/>
        <v>0</v>
      </c>
      <c r="AT27" s="1">
        <v>0</v>
      </c>
      <c r="AU27" s="1">
        <f>P27</f>
        <v>0</v>
      </c>
      <c r="AV27" s="1">
        <f>SUM(AV2:AV26)</f>
        <v>0</v>
      </c>
      <c r="AW27" s="1">
        <f>SUM(AW2:AW26)</f>
        <v>0</v>
      </c>
      <c r="AX27" s="1">
        <f>SUM(AX2:AX26)</f>
        <v>0</v>
      </c>
      <c r="AY27" s="1">
        <f>SUM(AY2:AY26)</f>
        <v>0</v>
      </c>
      <c r="AZ27" s="1">
        <f>SUM(AZ2:AZ26)</f>
        <v>1440</v>
      </c>
      <c r="BA27" s="1">
        <f>Z27</f>
        <v>0</v>
      </c>
      <c r="BB27" s="1">
        <f>SUM(BB23:BB26)</f>
        <v>0</v>
      </c>
      <c r="BC27" s="1">
        <f>SUM(BC2:BC26)</f>
        <v>4470</v>
      </c>
      <c r="BD27" s="1">
        <f>SUM(BD23:BD26)</f>
        <v>0</v>
      </c>
      <c r="BE27" s="1">
        <f>SUM(BE23:BE26)</f>
        <v>0</v>
      </c>
      <c r="BF27" s="1">
        <f>SUM(BF23:BF26)</f>
        <v>0</v>
      </c>
      <c r="BG27" s="1">
        <f>SUM(BG2:BG26)</f>
        <v>0</v>
      </c>
      <c r="BH27" s="1">
        <f>SUM(BH2:BH26)</f>
        <v>492240</v>
      </c>
      <c r="BI27" s="1">
        <f>SUM(BI2:BI26)</f>
        <v>1516996.12</v>
      </c>
      <c r="BJ27" s="1"/>
      <c r="BK27" s="1"/>
    </row>
    <row r="28" spans="1:6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2021-08-23T06:55:43Z</dcterms:modified>
  <cp:category/>
  <cp:version/>
  <cp:contentType/>
  <cp:contentStatus/>
</cp:coreProperties>
</file>